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2490" activeTab="1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<sst xmlns="http://schemas.openxmlformats.org/spreadsheetml/2006/main" count="520" uniqueCount="503">
  <si>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</si>
  <si>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</si>
  <si>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</si>
  <si>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</si>
  <si>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</si>
  <si>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</si>
  <si>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</si>
  <si>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</si>
  <si>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</si>
  <si>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</si>
  <si>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</si>
  <si>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</si>
  <si>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</si>
  <si>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</si>
  <si>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</si>
  <si>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</si>
  <si>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</si>
  <si>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</si>
  <si>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</si>
  <si>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</si>
  <si>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</si>
  <si>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</si>
  <si>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</si>
  <si>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</si>
  <si>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</si>
  <si>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</si>
  <si>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</si>
  <si>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</si>
  <si>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</si>
  <si>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</si>
  <si>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</si>
  <si>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</si>
  <si>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</si>
  <si>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</si>
  <si>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</si>
  <si>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</si>
  <si>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</si>
  <si>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</si>
  <si>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</si>
  <si>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</si>
  <si>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</si>
  <si>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</si>
  <si>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</si>
  <si>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</si>
  <si>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</si>
  <si>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</si>
  <si>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</si>
  <si>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</si>
  <si>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</si>
  <si>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</si>
  <si>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</si>
  <si>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</si>
  <si>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</si>
  <si>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</si>
  <si>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</si>
  <si>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</si>
  <si>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</si>
  <si>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</si>
  <si>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</si>
  <si>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</si>
  <si>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</si>
  <si>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</si>
  <si>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</si>
  <si>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</si>
  <si>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</si>
  <si>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</si>
  <si>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</si>
  <si>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</si>
  <si>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</si>
  <si>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</si>
  <si>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</si>
  <si>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</si>
  <si>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</si>
  <si>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</si>
  <si>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</si>
  <si>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</si>
  <si>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</si>
  <si>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</si>
  <si>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</si>
  <si>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</si>
  <si>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</si>
  <si>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</si>
  <si>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</si>
  <si>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</si>
  <si>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</si>
  <si>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</si>
  <si>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</si>
  <si>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</si>
  <si>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</si>
  <si>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</si>
  <si>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</si>
  <si>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</si>
  <si>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</si>
  <si>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</si>
  <si>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</si>
  <si>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</si>
  <si>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</si>
  <si>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</si>
  <si>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</si>
  <si>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</si>
  <si>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</si>
  <si>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</si>
  <si>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</si>
  <si>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</si>
  <si>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</si>
  <si>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</si>
  <si>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</si>
  <si>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</si>
  <si>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</si>
  <si>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</si>
  <si>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</si>
  <si>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</si>
  <si>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</si>
  <si>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</si>
  <si>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</si>
  <si>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</si>
  <si>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</si>
  <si>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</si>
  <si>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</si>
  <si>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</si>
  <si>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</si>
  <si>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</si>
  <si>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</si>
  <si>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</si>
  <si>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</si>
  <si>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</si>
  <si>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</si>
  <si>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</si>
  <si>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</si>
  <si>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</si>
  <si>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</si>
  <si>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</si>
  <si>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</si>
  <si>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</si>
  <si>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</si>
  <si>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</si>
  <si>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</si>
  <si>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</si>
  <si>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</si>
  <si>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</si>
  <si>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</si>
  <si>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</si>
  <si>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</si>
  <si>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</si>
  <si>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</si>
  <si>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</si>
  <si>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</si>
  <si>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</si>
  <si>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</si>
  <si>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</si>
  <si>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</si>
  <si>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</si>
  <si>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</si>
  <si>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</si>
  <si>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</si>
  <si>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</si>
  <si>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</si>
  <si>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</si>
  <si>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</si>
  <si>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</si>
  <si>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</si>
  <si>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</si>
  <si>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</si>
  <si>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</si>
  <si>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</si>
  <si>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</si>
  <si>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</si>
  <si>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</si>
  <si>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</si>
  <si>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</si>
  <si>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</si>
  <si>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</si>
  <si>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</si>
  <si>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</si>
  <si>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</si>
  <si>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</si>
  <si>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</si>
  <si>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</si>
  <si>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</si>
  <si>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</si>
  <si>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</si>
  <si>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</si>
  <si>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</si>
  <si>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</si>
  <si>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</si>
  <si>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</si>
  <si>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</si>
  <si>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</si>
  <si>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</si>
  <si>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</si>
  <si>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</si>
  <si>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</si>
  <si>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</si>
  <si>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</si>
  <si>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</si>
  <si>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</si>
  <si>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</si>
  <si>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</si>
  <si>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</si>
  <si>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</si>
  <si>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</si>
  <si>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</si>
  <si>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</si>
  <si>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</si>
  <si>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</si>
  <si>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</si>
  <si>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</si>
  <si>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</si>
  <si>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</si>
  <si>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</si>
  <si>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</si>
  <si>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</si>
  <si>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</si>
  <si>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</si>
  <si>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</si>
  <si>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</si>
  <si>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</si>
  <si>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</si>
  <si>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</si>
  <si>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</si>
  <si>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</si>
  <si>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</si>
  <si>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</si>
  <si>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</si>
  <si>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</si>
  <si>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</si>
  <si>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</si>
  <si>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</si>
  <si>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</si>
  <si>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</si>
  <si>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</si>
  <si>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</si>
  <si>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</si>
  <si>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</si>
  <si>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</si>
  <si>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</si>
  <si>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</si>
  <si>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</si>
  <si>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</si>
  <si>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</si>
  <si>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</si>
  <si>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</si>
  <si>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</si>
  <si>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</si>
  <si>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</si>
  <si>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</si>
  <si>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</si>
  <si>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</si>
  <si>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</si>
  <si>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</si>
  <si>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</si>
  <si>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</si>
  <si>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</si>
  <si>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</si>
  <si>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</si>
  <si>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</si>
  <si>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</si>
  <si>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</si>
  <si>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</si>
  <si>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</si>
  <si>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</si>
  <si>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</si>
  <si>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</si>
  <si>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</si>
  <si>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</si>
  <si>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</si>
  <si>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</si>
  <si>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</si>
  <si>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</si>
  <si>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</si>
  <si>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</si>
  <si>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</si>
  <si>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</si>
  <si>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</si>
  <si>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</si>
  <si>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</si>
  <si>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</si>
  <si>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</si>
  <si>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</si>
  <si>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</si>
  <si>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</si>
  <si>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</si>
  <si>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</si>
  <si>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</si>
  <si>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</si>
  <si>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</si>
  <si>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</si>
  <si>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</si>
  <si>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</si>
  <si>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</si>
  <si>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</si>
  <si>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</si>
  <si>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</si>
  <si>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</si>
  <si>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</si>
  <si>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</si>
  <si>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</si>
  <si>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</si>
  <si>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</si>
  <si>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</si>
  <si>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</si>
  <si>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</si>
  <si>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</si>
  <si>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</si>
  <si>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</si>
  <si>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</si>
  <si>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</si>
  <si>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</si>
  <si>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</si>
  <si>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</si>
  <si>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</si>
  <si>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</si>
  <si>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</si>
  <si>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</si>
  <si>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</si>
  <si>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</si>
  <si>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</si>
  <si>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</si>
  <si>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</si>
  <si>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</si>
  <si>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</si>
  <si>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</si>
  <si>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</si>
  <si>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</si>
  <si>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</si>
  <si>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</si>
  <si>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</si>
  <si>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</si>
  <si>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</si>
  <si>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</si>
  <si>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</si>
  <si>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</si>
  <si>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</si>
  <si>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</si>
  <si>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</si>
  <si>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</si>
  <si>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</si>
  <si>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</si>
  <si>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</si>
  <si>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</si>
  <si>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</si>
  <si>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</si>
  <si>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</si>
  <si>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</si>
  <si>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</si>
  <si>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</si>
  <si>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</si>
  <si>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</si>
  <si>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</si>
  <si>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</si>
  <si>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</si>
  <si>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</si>
  <si>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</si>
  <si>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</si>
  <si>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</si>
  <si>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</si>
  <si>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</si>
  <si>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</si>
  <si>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</si>
  <si>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</si>
  <si>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</si>
  <si>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</si>
  <si>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</si>
  <si>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</si>
  <si>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</si>
  <si>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</si>
  <si>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</si>
  <si>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</si>
  <si>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</si>
  <si>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</si>
  <si>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</si>
  <si>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</si>
  <si>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</si>
  <si>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</si>
  <si>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</si>
  <si>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</si>
  <si>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</si>
  <si>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</si>
  <si>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</si>
  <si>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</si>
  <si>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</si>
  <si>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</si>
  <si>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</si>
  <si>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</si>
  <si>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</si>
  <si>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</si>
  <si>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</si>
  <si>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</si>
  <si>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</si>
  <si>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</si>
  <si>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</si>
  <si>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</si>
  <si>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</si>
  <si>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</si>
  <si>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</si>
  <si>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</si>
  <si>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</si>
  <si>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</si>
  <si>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</si>
  <si>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</si>
  <si>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</si>
  <si>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</si>
  <si>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</si>
  <si>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</si>
  <si>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</si>
  <si>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</si>
  <si>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</si>
  <si>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</si>
  <si>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</si>
  <si>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</si>
  <si>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</si>
  <si>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</si>
  <si>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</si>
  <si>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</si>
  <si>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</si>
  <si>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</si>
  <si>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</si>
  <si>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</si>
  <si>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</si>
  <si>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</si>
  <si>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</si>
  <si>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</si>
  <si>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</si>
  <si>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</si>
  <si>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</si>
  <si>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</si>
  <si>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</si>
  <si>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</si>
  <si>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</si>
  <si>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</si>
  <si>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</si>
  <si>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</si>
  <si>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</si>
  <si>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</si>
  <si>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</si>
  <si>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</si>
  <si>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</si>
  <si>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</si>
  <si>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</si>
  <si>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</si>
  <si>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</si>
  <si>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</si>
  <si>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</si>
  <si>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</si>
  <si>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</si>
  <si>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</si>
  <si>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</si>
  <si>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</si>
  <si>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</si>
  <si>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</si>
  <si>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</si>
  <si>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</si>
  <si>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</si>
  <si>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</si>
  <si>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</si>
  <si>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</si>
  <si>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</si>
  <si>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</si>
  <si>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</si>
  <si>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</si>
  <si>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</si>
  <si>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</si>
  <si>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</si>
  <si>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</si>
  <si>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</si>
  <si>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</si>
  <si>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</si>
  <si>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</si>
  <si>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</si>
  <si>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</si>
  <si>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</si>
  <si>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</si>
  <si>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</si>
  <si>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</si>
  <si>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</si>
  <si>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</si>
  <si>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</si>
  <si>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</si>
  <si>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</si>
  <si>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</si>
  <si>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</si>
  <si>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</si>
  <si>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</si>
  <si>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</si>
  <si>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</si>
  <si>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</si>
  <si>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</si>
  <si>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</si>
  <si>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</si>
  <si>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</si>
  <si>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</si>
  <si>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</si>
  <si>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</si>
  <si>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</si>
  <si>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</si>
  <si>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</si>
  <si>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BALANCE SHEET (as of 30/06/2018)</t>
  </si>
  <si>
    <t>INCOME STATEMENT (as of 30/06/2018)</t>
  </si>
  <si>
    <t>5. Lợi thế thương mại</t>
  </si>
  <si>
    <t>.</t>
  </si>
  <si>
    <t>Company:   Ngoc Nghia Industry - Service - Trading Joint Stock Company (NNG)</t>
  </si>
  <si>
    <t xml:space="preserve">REVIEWED FINANCIAL STATEMENT 2018 
</t>
  </si>
  <si>
    <t xml:space="preserve">REVIEWED FINANCIAL STATEMENT 2018 (consolidated)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</si>
</sst>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zoomScale="120" zoomScaleNormal="120" zoomScalePageLayoutView="0" workbookViewId="0" topLeftCell="B1">
      <selection activeCell="B10" sqref="B10"/>
    </sheetView>
  </sheetViews>
  <sheetFormatPr defaultColWidth="23.7109375" defaultRowHeight="12"/>
  <cols>
    <col min="1" max="1" width="36.57421875" style="0" hidden="1" customWidth="1"/>
    <col min="2" max="2" width="48.140625" style="0" customWidth="1"/>
    <col min="3" max="3" width="11.8515625" style="0" hidden="1" customWidth="1"/>
    <col min="4" max="4" width="12.00390625" style="0" hidden="1" customWidth="1"/>
  </cols>
  <sheetData>
    <row r="1" spans="1:5" ht="41.25" customHeight="1">
      <c r="A1" s="34" t="s">
        <v>500</v>
      </c>
      <c r="B1" s="35"/>
      <c r="C1" s="35"/>
      <c r="D1" s="35"/>
      <c r="E1" s="35"/>
    </row>
    <row r="2" spans="1:5" ht="15.75">
      <c r="A2" s="30"/>
      <c r="B2" s="30"/>
      <c r="C2" s="31"/>
      <c r="D2" s="31"/>
      <c r="E2" s="31"/>
    </row>
    <row r="3" spans="1:5" ht="15.75">
      <c r="A3" s="36" t="s">
        <v>502</v>
      </c>
      <c r="B3" s="36"/>
      <c r="C3" s="36"/>
      <c r="D3" s="36"/>
      <c r="E3" s="36"/>
    </row>
    <row r="4" spans="1:5" ht="15.75">
      <c r="A4" s="37" t="s">
        <v>496</v>
      </c>
      <c r="B4" s="37"/>
      <c r="C4" s="37"/>
      <c r="D4" s="37"/>
      <c r="E4" s="37"/>
    </row>
    <row r="5" spans="1:6" ht="19.5" customHeight="1">
      <c r="A5" s="29"/>
      <c r="B5" s="33"/>
      <c r="C5" s="33"/>
      <c r="D5" s="33"/>
      <c r="E5" s="33"/>
      <c r="F5" s="33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f>E11+E14+E18+E29+E32+E40</f>
        <v>1144404523132</v>
      </c>
      <c r="F10" s="24">
        <f>F11+F14+F18+F29+F32+F40</f>
        <v>1125884787845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24596263123</v>
      </c>
      <c r="F11" s="20">
        <f>F12+F133</f>
        <v>29641703436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24596263123</v>
      </c>
      <c r="F12" s="21">
        <v>29641703436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162734899269</v>
      </c>
      <c r="F14" s="20">
        <f>F15+F16+F17</f>
        <v>162734899269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162734899269</v>
      </c>
      <c r="F17" s="21">
        <v>162734899269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708594968327</v>
      </c>
      <c r="F18" s="20">
        <f>F19+F22+F23+F24+F25+F26+F27+F28</f>
        <v>605451623405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307296024509</v>
      </c>
      <c r="F19" s="21">
        <v>242803410416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10842010081</v>
      </c>
      <c r="F22" s="21">
        <v>14129101368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>
        <v>150641338837</v>
      </c>
      <c r="F25" s="21">
        <v>120450000000</v>
      </c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239978419902</v>
      </c>
      <c r="F26" s="21">
        <v>228128798197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-369474952</v>
      </c>
      <c r="F27" s="21">
        <v>-369474952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>
        <v>206649950</v>
      </c>
      <c r="F28" s="21">
        <v>309788376</v>
      </c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175206344148</v>
      </c>
      <c r="F29" s="20">
        <f>F30+F31</f>
        <v>261078843976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175206344148</v>
      </c>
      <c r="F30" s="21">
        <v>261078843976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73272048265</v>
      </c>
      <c r="F32" s="20">
        <f>F33+F36+F37+F38+F39</f>
        <v>66977717759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10337583882</v>
      </c>
      <c r="F33" s="21">
        <v>4887975164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48377760429</v>
      </c>
      <c r="F36" s="21">
        <v>48506880921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14556703954</v>
      </c>
      <c r="F37" s="21">
        <v>13582861674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/>
      <c r="F41" s="21"/>
    </row>
    <row r="42" spans="1:6" ht="12">
      <c r="A42" s="3" t="s">
        <v>68</v>
      </c>
      <c r="B42" s="13" t="s">
        <v>327</v>
      </c>
      <c r="C42" s="4" t="s">
        <v>69</v>
      </c>
      <c r="D42" s="4"/>
      <c r="E42" s="21"/>
      <c r="F42" s="21"/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1687351574841</v>
      </c>
      <c r="F43" s="20">
        <f>F44+F54+F64+F67+F70+F76</f>
        <v>1189445852032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727473223963</v>
      </c>
      <c r="F44" s="20">
        <f>SUM(F45:F53)</f>
        <v>15562598457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 t="s">
        <v>499</v>
      </c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>
        <v>583150000000</v>
      </c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144323223963</v>
      </c>
      <c r="F50" s="21"/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>
        <v>15562598457</v>
      </c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913466105131</v>
      </c>
      <c r="F54" s="20">
        <f>F55+F58+F61</f>
        <v>1121329246575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477503353942</v>
      </c>
      <c r="F55" s="20">
        <f>F56+F57</f>
        <v>612280706410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1126947393682</v>
      </c>
      <c r="F56" s="21">
        <v>1332213005868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-649444039740</v>
      </c>
      <c r="F57" s="21">
        <v>-719932299458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161179990138</v>
      </c>
      <c r="F58" s="20">
        <f>F59+F60</f>
        <v>205976770163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>
        <v>226257115044</v>
      </c>
      <c r="F59" s="21">
        <v>272620735225</v>
      </c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>
        <v>-65077124906</v>
      </c>
      <c r="F60" s="21">
        <v>-66643965062</v>
      </c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274782761051</v>
      </c>
      <c r="F61" s="20">
        <f>F62+F63</f>
        <v>303071770002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296531688150</v>
      </c>
      <c r="F62" s="21">
        <v>327803351218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-21748927099</v>
      </c>
      <c r="F63" s="21">
        <v>-24731581216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20476531606</v>
      </c>
      <c r="F67" s="20">
        <f>F68+F69</f>
        <v>18749891790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20476531606</v>
      </c>
      <c r="F69" s="21">
        <v>18749891790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0</v>
      </c>
      <c r="F70" s="20">
        <f>F71+F72+F73+F74+F75</f>
        <v>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E77+E78+E79+E80+E81</f>
        <v>25935714141</v>
      </c>
      <c r="F76" s="20">
        <f>F77+F78+F79+F80+F81</f>
        <v>33804115210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12708558718</v>
      </c>
      <c r="F77" s="21">
        <v>16281506856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137418384</v>
      </c>
      <c r="F78" s="21">
        <v>1136345819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3" t="s">
        <v>498</v>
      </c>
      <c r="B81" s="7"/>
      <c r="C81" s="4"/>
      <c r="D81" s="4"/>
      <c r="E81" s="21">
        <v>13089737039</v>
      </c>
      <c r="F81" s="21">
        <v>16386262535</v>
      </c>
    </row>
    <row r="82" spans="1:6" ht="12">
      <c r="A82" s="2" t="s">
        <v>140</v>
      </c>
      <c r="B82" s="5" t="s">
        <v>298</v>
      </c>
      <c r="C82" s="4" t="s">
        <v>141</v>
      </c>
      <c r="D82" s="4"/>
      <c r="E82" s="20">
        <f>E10+E43</f>
        <v>2831756097973</v>
      </c>
      <c r="F82" s="20">
        <f>F10+F43</f>
        <v>2315330639877</v>
      </c>
    </row>
    <row r="83" spans="1:6" ht="12">
      <c r="A83" s="2" t="s">
        <v>142</v>
      </c>
      <c r="B83" s="5" t="s">
        <v>299</v>
      </c>
      <c r="C83" s="4"/>
      <c r="D83" s="4"/>
      <c r="E83" s="20" t="s">
        <v>4</v>
      </c>
      <c r="F83" s="20" t="s">
        <v>4</v>
      </c>
    </row>
    <row r="84" spans="1:6" ht="12">
      <c r="A84" s="2" t="s">
        <v>143</v>
      </c>
      <c r="B84" s="5" t="s">
        <v>300</v>
      </c>
      <c r="C84" s="4" t="s">
        <v>144</v>
      </c>
      <c r="D84" s="4"/>
      <c r="E84" s="20">
        <f>E85+E107</f>
        <v>1458189995665</v>
      </c>
      <c r="F84" s="20">
        <f>F85+F107</f>
        <v>1703113118646</v>
      </c>
    </row>
    <row r="85" spans="1:6" ht="12">
      <c r="A85" s="2" t="s">
        <v>145</v>
      </c>
      <c r="B85" s="5" t="s">
        <v>301</v>
      </c>
      <c r="C85" s="4" t="s">
        <v>146</v>
      </c>
      <c r="D85" s="4"/>
      <c r="E85" s="20">
        <f>E86+E89+E90+E91+E92+E96+E97+E98+E103+E100+E94+E95</f>
        <v>1170536775882</v>
      </c>
      <c r="F85" s="20">
        <f>F86+F89+F90+F91+F92+F96+F97+F103+F95+F100+F98</f>
        <v>1349588550804</v>
      </c>
    </row>
    <row r="86" spans="1:6" s="23" customFormat="1" ht="12">
      <c r="A86" s="3" t="s">
        <v>147</v>
      </c>
      <c r="B86" s="6" t="s">
        <v>356</v>
      </c>
      <c r="C86" s="22" t="s">
        <v>148</v>
      </c>
      <c r="D86" s="22"/>
      <c r="E86" s="21">
        <v>168849561228</v>
      </c>
      <c r="F86" s="21">
        <v>186896011969</v>
      </c>
    </row>
    <row r="87" spans="1:6" ht="12">
      <c r="A87" s="10" t="s">
        <v>149</v>
      </c>
      <c r="B87" s="7" t="s">
        <v>351</v>
      </c>
      <c r="C87" s="4" t="s">
        <v>150</v>
      </c>
      <c r="D87" s="4"/>
      <c r="E87" s="21"/>
      <c r="F87" s="21"/>
    </row>
    <row r="88" spans="1:6" ht="12">
      <c r="A88" s="3" t="s">
        <v>151</v>
      </c>
      <c r="B88" s="7" t="s">
        <v>352</v>
      </c>
      <c r="C88" s="4" t="s">
        <v>152</v>
      </c>
      <c r="D88" s="4"/>
      <c r="E88" s="21"/>
      <c r="F88" s="21"/>
    </row>
    <row r="89" spans="1:6" ht="12">
      <c r="A89" s="10" t="s">
        <v>153</v>
      </c>
      <c r="B89" s="6" t="s">
        <v>403</v>
      </c>
      <c r="C89" s="4" t="s">
        <v>154</v>
      </c>
      <c r="D89" s="4"/>
      <c r="E89" s="21">
        <v>31353543428</v>
      </c>
      <c r="F89" s="21">
        <v>19646774039</v>
      </c>
    </row>
    <row r="90" spans="1:6" ht="12">
      <c r="A90" s="3" t="s">
        <v>155</v>
      </c>
      <c r="B90" s="7" t="s">
        <v>353</v>
      </c>
      <c r="C90" s="4" t="s">
        <v>156</v>
      </c>
      <c r="D90" s="4"/>
      <c r="E90" s="21">
        <v>8316978498</v>
      </c>
      <c r="F90" s="21">
        <v>6334731076</v>
      </c>
    </row>
    <row r="91" spans="1:6" ht="12">
      <c r="A91" s="3" t="s">
        <v>157</v>
      </c>
      <c r="B91" s="7" t="s">
        <v>354</v>
      </c>
      <c r="C91" s="4" t="s">
        <v>158</v>
      </c>
      <c r="D91" s="4"/>
      <c r="E91" s="21">
        <v>65998</v>
      </c>
      <c r="F91" s="21">
        <v>12474181679</v>
      </c>
    </row>
    <row r="92" spans="1:6" ht="12">
      <c r="A92" s="3" t="s">
        <v>159</v>
      </c>
      <c r="B92" s="7" t="s">
        <v>355</v>
      </c>
      <c r="C92" s="4" t="s">
        <v>160</v>
      </c>
      <c r="D92" s="4"/>
      <c r="E92" s="21">
        <v>5112513294</v>
      </c>
      <c r="F92" s="21">
        <v>8513996043</v>
      </c>
    </row>
    <row r="93" spans="1:6" ht="12">
      <c r="A93" s="10" t="s">
        <v>161</v>
      </c>
      <c r="B93" s="7" t="s">
        <v>357</v>
      </c>
      <c r="C93" s="4" t="s">
        <v>162</v>
      </c>
      <c r="D93" s="4"/>
      <c r="E93" s="21"/>
      <c r="F93" s="21"/>
    </row>
    <row r="94" spans="1:6" ht="12">
      <c r="A94" s="10" t="s">
        <v>163</v>
      </c>
      <c r="B94" s="7" t="s">
        <v>358</v>
      </c>
      <c r="C94" s="4" t="s">
        <v>164</v>
      </c>
      <c r="D94" s="4"/>
      <c r="E94" s="21"/>
      <c r="F94" s="21"/>
    </row>
    <row r="95" spans="1:6" ht="12">
      <c r="A95" s="10" t="s">
        <v>165</v>
      </c>
      <c r="B95" s="7" t="s">
        <v>359</v>
      </c>
      <c r="C95" s="4" t="s">
        <v>166</v>
      </c>
      <c r="D95" s="4"/>
      <c r="E95" s="21"/>
      <c r="F95" s="21"/>
    </row>
    <row r="96" spans="1:6" ht="12">
      <c r="A96" s="10" t="s">
        <v>167</v>
      </c>
      <c r="B96" s="7" t="s">
        <v>360</v>
      </c>
      <c r="C96" s="4" t="s">
        <v>168</v>
      </c>
      <c r="D96" s="4"/>
      <c r="E96" s="21">
        <v>26597896795</v>
      </c>
      <c r="F96" s="21">
        <v>26898729932</v>
      </c>
    </row>
    <row r="97" spans="1:6" ht="12">
      <c r="A97" s="10" t="s">
        <v>169</v>
      </c>
      <c r="B97" s="7" t="s">
        <v>361</v>
      </c>
      <c r="C97" s="4" t="s">
        <v>170</v>
      </c>
      <c r="D97" s="4"/>
      <c r="E97" s="21"/>
      <c r="F97" s="21"/>
    </row>
    <row r="98" spans="1:6" ht="12">
      <c r="A98" s="10" t="s">
        <v>171</v>
      </c>
      <c r="B98" s="7" t="s">
        <v>362</v>
      </c>
      <c r="C98" s="4" t="s">
        <v>172</v>
      </c>
      <c r="D98" s="4"/>
      <c r="E98" s="21">
        <v>927350372838</v>
      </c>
      <c r="F98" s="21">
        <v>1085865782263</v>
      </c>
    </row>
    <row r="99" spans="1:6" ht="12">
      <c r="A99" s="3" t="s">
        <v>173</v>
      </c>
      <c r="B99" s="7" t="s">
        <v>363</v>
      </c>
      <c r="C99" s="4" t="s">
        <v>174</v>
      </c>
      <c r="D99" s="4"/>
      <c r="E99" s="21"/>
      <c r="F99" s="21"/>
    </row>
    <row r="100" spans="1:6" ht="12">
      <c r="A100" s="3" t="s">
        <v>175</v>
      </c>
      <c r="B100" s="7" t="s">
        <v>364</v>
      </c>
      <c r="C100" s="4" t="s">
        <v>176</v>
      </c>
      <c r="D100" s="4"/>
      <c r="E100" s="21">
        <v>2955843803</v>
      </c>
      <c r="F100" s="21">
        <v>2958343803</v>
      </c>
    </row>
    <row r="101" spans="1:6" ht="12">
      <c r="A101" s="10" t="s">
        <v>177</v>
      </c>
      <c r="B101" s="9" t="s">
        <v>365</v>
      </c>
      <c r="C101" s="4" t="s">
        <v>178</v>
      </c>
      <c r="D101" s="4"/>
      <c r="E101" s="21"/>
      <c r="F101" s="21"/>
    </row>
    <row r="102" spans="1:6" ht="12">
      <c r="A102" s="3" t="s">
        <v>179</v>
      </c>
      <c r="B102" s="7" t="s">
        <v>366</v>
      </c>
      <c r="C102" s="4" t="s">
        <v>180</v>
      </c>
      <c r="D102" s="4"/>
      <c r="E102" s="21"/>
      <c r="F102" s="21"/>
    </row>
    <row r="103" spans="1:6" s="23" customFormat="1" ht="12">
      <c r="A103" s="3" t="s">
        <v>181</v>
      </c>
      <c r="B103" s="6" t="s">
        <v>367</v>
      </c>
      <c r="C103" s="22" t="s">
        <v>182</v>
      </c>
      <c r="D103" s="22"/>
      <c r="E103" s="21"/>
      <c r="F103" s="21"/>
    </row>
    <row r="104" spans="1:6" ht="12">
      <c r="A104" s="10" t="s">
        <v>183</v>
      </c>
      <c r="B104" s="7" t="s">
        <v>368</v>
      </c>
      <c r="C104" s="4" t="s">
        <v>184</v>
      </c>
      <c r="D104" s="4"/>
      <c r="E104" s="21"/>
      <c r="F104" s="21"/>
    </row>
    <row r="105" spans="1:6" ht="12">
      <c r="A105" s="10" t="s">
        <v>185</v>
      </c>
      <c r="B105" s="7" t="s">
        <v>369</v>
      </c>
      <c r="C105" s="4" t="s">
        <v>186</v>
      </c>
      <c r="D105" s="4"/>
      <c r="E105" s="21"/>
      <c r="F105" s="21"/>
    </row>
    <row r="106" spans="1:6" ht="12">
      <c r="A106" s="10" t="s">
        <v>187</v>
      </c>
      <c r="B106" s="7" t="s">
        <v>370</v>
      </c>
      <c r="C106" s="4" t="s">
        <v>188</v>
      </c>
      <c r="D106" s="4"/>
      <c r="E106" s="21"/>
      <c r="F106" s="21"/>
    </row>
    <row r="107" spans="1:6" ht="12">
      <c r="A107" s="2" t="s">
        <v>189</v>
      </c>
      <c r="B107" s="5" t="s">
        <v>302</v>
      </c>
      <c r="C107" s="4" t="s">
        <v>190</v>
      </c>
      <c r="D107" s="4"/>
      <c r="E107" s="20">
        <f>SUM(E108:E120)</f>
        <v>287653219783</v>
      </c>
      <c r="F107" s="20">
        <f>SUM(F108:F120)</f>
        <v>353524567842</v>
      </c>
    </row>
    <row r="108" spans="1:6" ht="12">
      <c r="A108" s="3" t="s">
        <v>191</v>
      </c>
      <c r="B108" s="7" t="s">
        <v>371</v>
      </c>
      <c r="C108" s="4" t="s">
        <v>192</v>
      </c>
      <c r="D108" s="4"/>
      <c r="E108" s="21"/>
      <c r="F108" s="21"/>
    </row>
    <row r="109" spans="1:6" ht="12">
      <c r="A109" s="10" t="s">
        <v>193</v>
      </c>
      <c r="B109" s="19" t="s">
        <v>404</v>
      </c>
      <c r="C109" s="4" t="s">
        <v>194</v>
      </c>
      <c r="D109" s="4"/>
      <c r="E109" s="21"/>
      <c r="F109" s="21"/>
    </row>
    <row r="110" spans="1:6" ht="12">
      <c r="A110" s="10" t="s">
        <v>195</v>
      </c>
      <c r="B110" s="9" t="s">
        <v>372</v>
      </c>
      <c r="C110" s="4" t="s">
        <v>196</v>
      </c>
      <c r="D110" s="4"/>
      <c r="E110" s="21"/>
      <c r="F110" s="21"/>
    </row>
    <row r="111" spans="1:6" ht="12">
      <c r="A111" s="10" t="s">
        <v>197</v>
      </c>
      <c r="B111" s="7" t="s">
        <v>373</v>
      </c>
      <c r="C111" s="4" t="s">
        <v>198</v>
      </c>
      <c r="D111" s="4"/>
      <c r="E111" s="21"/>
      <c r="F111" s="21"/>
    </row>
    <row r="112" spans="1:6" ht="12">
      <c r="A112" s="3" t="s">
        <v>199</v>
      </c>
      <c r="B112" s="7" t="s">
        <v>303</v>
      </c>
      <c r="C112" s="4" t="s">
        <v>200</v>
      </c>
      <c r="D112" s="4"/>
      <c r="E112" s="21"/>
      <c r="F112" s="21"/>
    </row>
    <row r="113" spans="1:6" ht="12">
      <c r="A113" s="10" t="s">
        <v>201</v>
      </c>
      <c r="B113" s="7" t="s">
        <v>374</v>
      </c>
      <c r="C113" s="4" t="s">
        <v>202</v>
      </c>
      <c r="D113" s="4"/>
      <c r="E113" s="21"/>
      <c r="F113" s="21"/>
    </row>
    <row r="114" spans="1:6" ht="12">
      <c r="A114" s="3" t="s">
        <v>203</v>
      </c>
      <c r="B114" s="7" t="s">
        <v>304</v>
      </c>
      <c r="C114" s="4" t="s">
        <v>204</v>
      </c>
      <c r="D114" s="4"/>
      <c r="E114" s="21"/>
      <c r="F114" s="21"/>
    </row>
    <row r="115" spans="1:6" ht="12">
      <c r="A115" s="3" t="s">
        <v>205</v>
      </c>
      <c r="B115" s="10" t="s">
        <v>375</v>
      </c>
      <c r="C115" s="4" t="s">
        <v>206</v>
      </c>
      <c r="D115" s="4"/>
      <c r="E115" s="21">
        <v>287653219783</v>
      </c>
      <c r="F115" s="21">
        <v>303148137842</v>
      </c>
    </row>
    <row r="116" spans="1:6" ht="12">
      <c r="A116" s="10" t="s">
        <v>207</v>
      </c>
      <c r="B116" s="11" t="s">
        <v>376</v>
      </c>
      <c r="C116" s="4" t="s">
        <v>208</v>
      </c>
      <c r="D116" s="4"/>
      <c r="E116" s="21"/>
      <c r="F116" s="21"/>
    </row>
    <row r="117" spans="1:6" ht="12">
      <c r="A117" s="3" t="s">
        <v>209</v>
      </c>
      <c r="B117" s="10" t="s">
        <v>377</v>
      </c>
      <c r="C117" s="4" t="s">
        <v>210</v>
      </c>
      <c r="D117" s="4"/>
      <c r="E117" s="21"/>
      <c r="F117" s="21"/>
    </row>
    <row r="118" spans="1:6" ht="12">
      <c r="A118" s="10" t="s">
        <v>211</v>
      </c>
      <c r="B118" s="10" t="s">
        <v>378</v>
      </c>
      <c r="C118" s="4" t="s">
        <v>212</v>
      </c>
      <c r="D118" s="4"/>
      <c r="E118" s="21"/>
      <c r="F118" s="21">
        <v>50376430000</v>
      </c>
    </row>
    <row r="119" spans="1:6" ht="12">
      <c r="A119" s="10" t="s">
        <v>213</v>
      </c>
      <c r="B119" s="10" t="s">
        <v>379</v>
      </c>
      <c r="C119" s="4" t="s">
        <v>214</v>
      </c>
      <c r="D119" s="4"/>
      <c r="E119" s="21"/>
      <c r="F119" s="21"/>
    </row>
    <row r="120" spans="1:6" ht="12">
      <c r="A120" s="3" t="s">
        <v>215</v>
      </c>
      <c r="B120" s="7" t="s">
        <v>380</v>
      </c>
      <c r="C120" s="4" t="s">
        <v>216</v>
      </c>
      <c r="D120" s="4"/>
      <c r="E120" s="21"/>
      <c r="F120" s="21"/>
    </row>
    <row r="121" spans="1:6" ht="12">
      <c r="A121" s="2" t="s">
        <v>217</v>
      </c>
      <c r="B121" s="5" t="s">
        <v>305</v>
      </c>
      <c r="C121" s="4" t="s">
        <v>218</v>
      </c>
      <c r="D121" s="4"/>
      <c r="E121" s="20">
        <f>E122+E140</f>
        <v>1373566102308</v>
      </c>
      <c r="F121" s="20">
        <f>F122+F140</f>
        <v>612217521231</v>
      </c>
    </row>
    <row r="122" spans="1:6" ht="12">
      <c r="A122" s="2" t="s">
        <v>219</v>
      </c>
      <c r="B122" s="8" t="s">
        <v>306</v>
      </c>
      <c r="C122" s="4" t="s">
        <v>220</v>
      </c>
      <c r="D122" s="4"/>
      <c r="E122" s="20">
        <f>E123+E126+E127+E128+E129+E130+E131+E132+E133+E134+E135+E138+E139</f>
        <v>1373566102308</v>
      </c>
      <c r="F122" s="20">
        <f>F123+F126+F127+F128+F129+F130+F131+F132+F133+F134+F135+F138+F139</f>
        <v>612217521231</v>
      </c>
    </row>
    <row r="123" spans="1:6" ht="12">
      <c r="A123" s="2" t="s">
        <v>221</v>
      </c>
      <c r="B123" s="8" t="s">
        <v>307</v>
      </c>
      <c r="C123" s="4" t="s">
        <v>222</v>
      </c>
      <c r="D123" s="4"/>
      <c r="E123" s="20">
        <f>E124+E125</f>
        <v>522500000000</v>
      </c>
      <c r="F123" s="20">
        <f>F124+F125</f>
        <v>522500000000</v>
      </c>
    </row>
    <row r="124" spans="1:6" ht="12">
      <c r="A124" s="3" t="s">
        <v>223</v>
      </c>
      <c r="B124" s="17" t="s">
        <v>382</v>
      </c>
      <c r="C124" s="4" t="s">
        <v>224</v>
      </c>
      <c r="D124" s="4"/>
      <c r="E124" s="21">
        <v>522500000000</v>
      </c>
      <c r="F124" s="21">
        <v>522500000000</v>
      </c>
    </row>
    <row r="125" spans="1:6" ht="12">
      <c r="A125" s="3" t="s">
        <v>225</v>
      </c>
      <c r="B125" s="17" t="s">
        <v>381</v>
      </c>
      <c r="C125" s="4" t="s">
        <v>226</v>
      </c>
      <c r="D125" s="4"/>
      <c r="E125" s="21"/>
      <c r="F125" s="21"/>
    </row>
    <row r="126" spans="1:6" ht="12">
      <c r="A126" s="3" t="s">
        <v>227</v>
      </c>
      <c r="B126" s="6" t="s">
        <v>308</v>
      </c>
      <c r="C126" s="4" t="s">
        <v>228</v>
      </c>
      <c r="D126" s="4"/>
      <c r="E126" s="21">
        <v>46900000000</v>
      </c>
      <c r="F126" s="21">
        <v>46900000000</v>
      </c>
    </row>
    <row r="127" spans="1:6" ht="12">
      <c r="A127" s="10" t="s">
        <v>229</v>
      </c>
      <c r="B127" s="7" t="s">
        <v>383</v>
      </c>
      <c r="C127" s="4" t="s">
        <v>230</v>
      </c>
      <c r="D127" s="4"/>
      <c r="E127" s="21"/>
      <c r="F127" s="21"/>
    </row>
    <row r="128" spans="1:6" ht="12">
      <c r="A128" s="10" t="s">
        <v>231</v>
      </c>
      <c r="B128" s="7" t="s">
        <v>384</v>
      </c>
      <c r="C128" s="4" t="s">
        <v>232</v>
      </c>
      <c r="D128" s="4"/>
      <c r="E128" s="21"/>
      <c r="F128" s="21"/>
    </row>
    <row r="129" spans="1:6" ht="12">
      <c r="A129" s="3" t="s">
        <v>233</v>
      </c>
      <c r="B129" s="7" t="s">
        <v>385</v>
      </c>
      <c r="C129" s="4" t="s">
        <v>234</v>
      </c>
      <c r="D129" s="4"/>
      <c r="E129" s="21">
        <v>-88088780000</v>
      </c>
      <c r="F129" s="21">
        <v>-88088780000</v>
      </c>
    </row>
    <row r="130" spans="1:6" ht="12">
      <c r="A130" s="3" t="s">
        <v>235</v>
      </c>
      <c r="B130" s="7" t="s">
        <v>386</v>
      </c>
      <c r="C130" s="4" t="s">
        <v>236</v>
      </c>
      <c r="D130" s="4"/>
      <c r="E130" s="21">
        <v>5714053793</v>
      </c>
      <c r="F130" s="21">
        <v>5714053793</v>
      </c>
    </row>
    <row r="131" spans="1:6" ht="12">
      <c r="A131" s="3" t="s">
        <v>237</v>
      </c>
      <c r="B131" s="7" t="s">
        <v>387</v>
      </c>
      <c r="C131" s="4" t="s">
        <v>238</v>
      </c>
      <c r="D131" s="4"/>
      <c r="E131" s="21"/>
      <c r="F131" s="21"/>
    </row>
    <row r="132" spans="1:6" ht="12">
      <c r="A132" s="10" t="s">
        <v>239</v>
      </c>
      <c r="B132" s="7" t="s">
        <v>388</v>
      </c>
      <c r="C132" s="4" t="s">
        <v>240</v>
      </c>
      <c r="D132" s="4"/>
      <c r="E132" s="21">
        <v>11293166612</v>
      </c>
      <c r="F132" s="21">
        <v>11293166612</v>
      </c>
    </row>
    <row r="133" spans="1:6" ht="12">
      <c r="A133" s="3" t="s">
        <v>241</v>
      </c>
      <c r="B133" s="7" t="s">
        <v>309</v>
      </c>
      <c r="C133" s="4" t="s">
        <v>242</v>
      </c>
      <c r="D133" s="4"/>
      <c r="E133" s="21"/>
      <c r="F133" s="21"/>
    </row>
    <row r="134" spans="1:6" ht="12">
      <c r="A134" s="3" t="s">
        <v>243</v>
      </c>
      <c r="B134" s="7" t="s">
        <v>389</v>
      </c>
      <c r="C134" s="4" t="s">
        <v>244</v>
      </c>
      <c r="D134" s="4"/>
      <c r="E134" s="21">
        <v>192503849</v>
      </c>
      <c r="F134" s="21">
        <v>192503849</v>
      </c>
    </row>
    <row r="135" spans="1:6" ht="12">
      <c r="A135" s="2" t="s">
        <v>245</v>
      </c>
      <c r="B135" s="8" t="s">
        <v>390</v>
      </c>
      <c r="C135" s="4" t="s">
        <v>246</v>
      </c>
      <c r="D135" s="4"/>
      <c r="E135" s="20">
        <f>E136+E137</f>
        <v>868596063665</v>
      </c>
      <c r="F135" s="20">
        <f>F136+F137</f>
        <v>104653929070</v>
      </c>
    </row>
    <row r="136" spans="1:6" ht="12">
      <c r="A136" s="10" t="s">
        <v>247</v>
      </c>
      <c r="B136" s="17" t="s">
        <v>391</v>
      </c>
      <c r="C136" s="4" t="s">
        <v>248</v>
      </c>
      <c r="D136" s="4"/>
      <c r="E136" s="21">
        <v>121036025885</v>
      </c>
      <c r="F136" s="21">
        <v>93470662195</v>
      </c>
    </row>
    <row r="137" spans="1:6" ht="12.75" customHeight="1">
      <c r="A137" s="3" t="s">
        <v>249</v>
      </c>
      <c r="B137" s="17" t="s">
        <v>392</v>
      </c>
      <c r="C137" s="4" t="s">
        <v>250</v>
      </c>
      <c r="D137" s="4"/>
      <c r="E137" s="21">
        <v>747560037780</v>
      </c>
      <c r="F137" s="21">
        <v>11183266875</v>
      </c>
    </row>
    <row r="138" spans="1:6" ht="12">
      <c r="A138" s="3" t="s">
        <v>251</v>
      </c>
      <c r="B138" s="7" t="s">
        <v>393</v>
      </c>
      <c r="C138" s="4" t="s">
        <v>252</v>
      </c>
      <c r="D138" s="4"/>
      <c r="E138" s="21">
        <v>0</v>
      </c>
      <c r="F138" s="21"/>
    </row>
    <row r="139" spans="1:6" ht="12">
      <c r="A139" s="10" t="s">
        <v>253</v>
      </c>
      <c r="B139" s="7" t="s">
        <v>394</v>
      </c>
      <c r="C139" s="4" t="s">
        <v>254</v>
      </c>
      <c r="D139" s="4"/>
      <c r="E139" s="21">
        <v>6459094389</v>
      </c>
      <c r="F139" s="21">
        <v>9052647907</v>
      </c>
    </row>
    <row r="140" spans="1:6" ht="12">
      <c r="A140" s="25" t="s">
        <v>405</v>
      </c>
      <c r="B140" s="5" t="s">
        <v>406</v>
      </c>
      <c r="C140" s="4"/>
      <c r="D140" s="4"/>
      <c r="E140" s="21">
        <f>E141+E142+E143+E144+E147</f>
        <v>0</v>
      </c>
      <c r="F140" s="21"/>
    </row>
    <row r="141" spans="1:6" ht="12">
      <c r="A141" s="26" t="s">
        <v>407</v>
      </c>
      <c r="B141" s="6" t="s">
        <v>408</v>
      </c>
      <c r="C141" s="4"/>
      <c r="D141" s="4"/>
      <c r="E141" s="21"/>
      <c r="F141" s="21"/>
    </row>
    <row r="142" spans="1:6" ht="12">
      <c r="A142" s="26" t="s">
        <v>409</v>
      </c>
      <c r="B142" s="6" t="s">
        <v>410</v>
      </c>
      <c r="C142" s="4"/>
      <c r="D142" s="4"/>
      <c r="E142" s="21"/>
      <c r="F142" s="21"/>
    </row>
    <row r="143" spans="1:6" ht="12">
      <c r="A143" s="26" t="s">
        <v>411</v>
      </c>
      <c r="B143" s="6" t="s">
        <v>412</v>
      </c>
      <c r="C143" s="4"/>
      <c r="D143" s="4"/>
      <c r="E143" s="21"/>
      <c r="F143" s="21"/>
    </row>
    <row r="144" spans="1:6" ht="12">
      <c r="A144" s="26" t="s">
        <v>413</v>
      </c>
      <c r="B144" s="6" t="s">
        <v>414</v>
      </c>
      <c r="C144" s="4"/>
      <c r="D144" s="4"/>
      <c r="E144" s="21"/>
      <c r="F144" s="21"/>
    </row>
    <row r="145" spans="1:6" ht="12">
      <c r="A145" s="26" t="s">
        <v>415</v>
      </c>
      <c r="B145" s="6" t="s">
        <v>416</v>
      </c>
      <c r="C145" s="4"/>
      <c r="D145" s="4"/>
      <c r="E145" s="21"/>
      <c r="F145" s="21"/>
    </row>
    <row r="146" spans="1:6" ht="12">
      <c r="A146" s="26" t="s">
        <v>417</v>
      </c>
      <c r="B146" s="6" t="s">
        <v>418</v>
      </c>
      <c r="C146" s="4"/>
      <c r="D146" s="4"/>
      <c r="E146" s="21"/>
      <c r="F146" s="21"/>
    </row>
    <row r="147" spans="1:6" ht="12">
      <c r="A147" s="26" t="s">
        <v>419</v>
      </c>
      <c r="B147" s="6" t="s">
        <v>420</v>
      </c>
      <c r="C147" s="4"/>
      <c r="D147" s="4"/>
      <c r="E147" s="21"/>
      <c r="F147" s="21"/>
    </row>
    <row r="148" spans="1:6" ht="12">
      <c r="A148" s="2" t="s">
        <v>255</v>
      </c>
      <c r="B148" s="2" t="s">
        <v>310</v>
      </c>
      <c r="C148" s="4" t="s">
        <v>256</v>
      </c>
      <c r="D148" s="4"/>
      <c r="E148" s="20">
        <f>E84+E121</f>
        <v>2831756097973</v>
      </c>
      <c r="F148" s="20">
        <f>F84+F121</f>
        <v>2315330639877</v>
      </c>
    </row>
    <row r="149" spans="1:6" ht="12">
      <c r="A149" s="2" t="s">
        <v>257</v>
      </c>
      <c r="B149" s="2" t="s">
        <v>311</v>
      </c>
      <c r="C149" s="4"/>
      <c r="D149" s="4"/>
      <c r="E149" s="20" t="s">
        <v>4</v>
      </c>
      <c r="F149" s="20" t="s">
        <v>4</v>
      </c>
    </row>
    <row r="150" spans="1:6" ht="12">
      <c r="A150" s="3" t="s">
        <v>258</v>
      </c>
      <c r="B150" s="3" t="s">
        <v>312</v>
      </c>
      <c r="C150" s="4" t="s">
        <v>259</v>
      </c>
      <c r="D150" s="4"/>
      <c r="E150" s="21">
        <v>0</v>
      </c>
      <c r="F150" s="21">
        <v>0</v>
      </c>
    </row>
    <row r="151" spans="1:6" ht="12">
      <c r="A151" s="10" t="s">
        <v>260</v>
      </c>
      <c r="B151" s="3" t="s">
        <v>313</v>
      </c>
      <c r="C151" s="4" t="s">
        <v>261</v>
      </c>
      <c r="D151" s="4"/>
      <c r="E151" s="21">
        <v>0</v>
      </c>
      <c r="F151" s="21">
        <v>0</v>
      </c>
    </row>
    <row r="152" spans="1:6" ht="12">
      <c r="A152" s="3" t="s">
        <v>262</v>
      </c>
      <c r="B152" s="10" t="s">
        <v>396</v>
      </c>
      <c r="C152" s="4" t="s">
        <v>263</v>
      </c>
      <c r="D152" s="4"/>
      <c r="E152" s="21">
        <v>0</v>
      </c>
      <c r="F152" s="21">
        <v>0</v>
      </c>
    </row>
    <row r="153" spans="1:6" ht="12">
      <c r="A153" s="3" t="s">
        <v>264</v>
      </c>
      <c r="B153" s="10" t="s">
        <v>397</v>
      </c>
      <c r="C153" s="4" t="s">
        <v>265</v>
      </c>
      <c r="D153" s="4"/>
      <c r="E153" s="21">
        <v>0</v>
      </c>
      <c r="F153" s="21">
        <v>0</v>
      </c>
    </row>
    <row r="154" spans="1:6" ht="12">
      <c r="A154" s="3" t="s">
        <v>266</v>
      </c>
      <c r="B154" s="10" t="s">
        <v>395</v>
      </c>
      <c r="C154" s="4" t="s">
        <v>267</v>
      </c>
      <c r="D154" s="4"/>
      <c r="E154" s="21">
        <v>0</v>
      </c>
      <c r="F154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B1">
      <selection activeCell="B18" sqref="B18"/>
    </sheetView>
  </sheetViews>
  <sheetFormatPr defaultColWidth="23.8515625" defaultRowHeight="12"/>
  <cols>
    <col min="1" max="1" width="42.8515625" style="0" hidden="1" customWidth="1"/>
    <col min="2" max="2" width="56.7109375" style="0" customWidth="1"/>
    <col min="3" max="3" width="11.421875" style="0" hidden="1" customWidth="1"/>
    <col min="4" max="4" width="12.28125" style="0" hidden="1" customWidth="1"/>
    <col min="5" max="6" width="23.8515625" style="27" hidden="1" customWidth="1"/>
    <col min="7" max="8" width="35.140625" style="27" customWidth="1"/>
  </cols>
  <sheetData>
    <row r="1" spans="1:8" ht="65.25" customHeight="1">
      <c r="A1" s="34" t="s">
        <v>500</v>
      </c>
      <c r="B1" s="34"/>
      <c r="C1" s="34"/>
      <c r="D1" s="34"/>
      <c r="E1" s="34"/>
      <c r="F1" s="34"/>
      <c r="G1" s="34"/>
      <c r="H1"/>
    </row>
    <row r="2" spans="1:8" ht="15.75">
      <c r="A2" s="30"/>
      <c r="B2" s="30"/>
      <c r="C2" s="31"/>
      <c r="D2" s="31"/>
      <c r="E2" s="31"/>
      <c r="F2"/>
      <c r="G2"/>
      <c r="H2"/>
    </row>
    <row r="3" spans="1:8" ht="15.75" customHeight="1">
      <c r="A3" s="36" t="s">
        <v>501</v>
      </c>
      <c r="B3" s="36"/>
      <c r="C3" s="36"/>
      <c r="D3" s="36"/>
      <c r="E3" s="36"/>
      <c r="F3" s="32"/>
      <c r="G3"/>
      <c r="H3"/>
    </row>
    <row r="4" spans="1:8" ht="15.75">
      <c r="A4" s="37" t="s">
        <v>497</v>
      </c>
      <c r="B4" s="37"/>
      <c r="C4" s="37"/>
      <c r="D4" s="37"/>
      <c r="E4" s="37"/>
      <c r="F4"/>
      <c r="G4"/>
      <c r="H4"/>
    </row>
    <row r="5" spans="2:8" ht="19.5" customHeight="1">
      <c r="B5" s="33" t="s">
        <v>421</v>
      </c>
      <c r="C5" s="38"/>
      <c r="D5" s="38"/>
      <c r="E5" s="38"/>
      <c r="F5" s="38"/>
      <c r="G5" s="38"/>
      <c r="H5" s="38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430127471257</v>
      </c>
      <c r="F9" s="21">
        <v>516835481954</v>
      </c>
      <c r="G9" s="21">
        <v>782416027808</v>
      </c>
      <c r="H9" s="21">
        <v>902105844000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18349877129</v>
      </c>
      <c r="F10" s="21">
        <v>12378714675</v>
      </c>
      <c r="G10" s="21">
        <v>21707403498</v>
      </c>
      <c r="H10" s="21">
        <v>18391639998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411777594128</v>
      </c>
      <c r="F11" s="20">
        <f>F9-F10</f>
        <v>504456767279</v>
      </c>
      <c r="G11" s="20">
        <f>G9-G10</f>
        <v>760708624310</v>
      </c>
      <c r="H11" s="20">
        <f>H9-H10</f>
        <v>883714204002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336262479850</v>
      </c>
      <c r="F12" s="21">
        <v>384997942925</v>
      </c>
      <c r="G12" s="21">
        <v>612575856987</v>
      </c>
      <c r="H12" s="21">
        <v>662841941819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75515114278</v>
      </c>
      <c r="F13" s="20">
        <f>F11-F12</f>
        <v>119458824354</v>
      </c>
      <c r="G13" s="20">
        <f>G11-G12</f>
        <v>148132767323</v>
      </c>
      <c r="H13" s="20">
        <f>H11-H12</f>
        <v>220872262183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5244342511</v>
      </c>
      <c r="F14" s="21">
        <v>3622148827</v>
      </c>
      <c r="G14" s="21">
        <v>708043792519</v>
      </c>
      <c r="H14" s="21">
        <v>6971473122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24352516293</v>
      </c>
      <c r="F15" s="21">
        <v>24869897749</v>
      </c>
      <c r="G15" s="21">
        <v>47285614361</v>
      </c>
      <c r="H15" s="21">
        <v>48757072078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20274797191</v>
      </c>
      <c r="F16" s="21">
        <v>20060705512</v>
      </c>
      <c r="G16" s="21">
        <v>46917357322</v>
      </c>
      <c r="H16" s="21">
        <v>47966230175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16642121400</v>
      </c>
      <c r="F18" s="21">
        <v>70654542738</v>
      </c>
      <c r="G18" s="21">
        <v>38098738054</v>
      </c>
      <c r="H18" s="21">
        <v>137856218397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20949800422</v>
      </c>
      <c r="F19" s="21">
        <v>21397616712</v>
      </c>
      <c r="G19" s="21">
        <v>48633760732</v>
      </c>
      <c r="H19" s="21">
        <v>46114478689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18815018674</v>
      </c>
      <c r="F20" s="20">
        <f>F13+F14-F15+F17-F18-F19</f>
        <v>6158915982</v>
      </c>
      <c r="G20" s="20">
        <f>G13+G14-G15+G17-G18-G19</f>
        <v>722158446695</v>
      </c>
      <c r="H20" s="20">
        <f>H13+H14-H15+H17-H18-H19</f>
        <v>-4884033859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1448704610</v>
      </c>
      <c r="F21" s="21">
        <v>1743439331</v>
      </c>
      <c r="G21" s="21">
        <v>2421705464</v>
      </c>
      <c r="H21" s="21">
        <v>-7123457518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11590470767</v>
      </c>
      <c r="F22" s="21">
        <v>2062200463</v>
      </c>
      <c r="G22" s="21">
        <v>21157151928</v>
      </c>
      <c r="H22" s="21">
        <v>12622570585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-10141766157</v>
      </c>
      <c r="F23" s="20">
        <f>F21-F22</f>
        <v>-318761132</v>
      </c>
      <c r="G23" s="20">
        <f>G21-G22</f>
        <v>-18735446464</v>
      </c>
      <c r="H23" s="20">
        <f>H21-H22</f>
        <v>-19746028103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8673252517</v>
      </c>
      <c r="F24" s="20">
        <f>F20+F23</f>
        <v>5840154850</v>
      </c>
      <c r="G24" s="20">
        <f>G20+G23</f>
        <v>703423000231</v>
      </c>
      <c r="H24" s="20">
        <f>H20+H23</f>
        <v>-24630061962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2870353040</v>
      </c>
      <c r="F25" s="21">
        <v>4069591786</v>
      </c>
      <c r="G25" s="21">
        <v>4906068262</v>
      </c>
      <c r="H25" s="21">
        <v>7164914822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>
        <v>998927435</v>
      </c>
      <c r="F26" s="21">
        <v>807354637</v>
      </c>
      <c r="G26" s="21">
        <v>-49377502565</v>
      </c>
      <c r="H26" s="21">
        <v>807354637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4803972042</v>
      </c>
      <c r="F27" s="20">
        <f>F24-F25-F26</f>
        <v>963208427</v>
      </c>
      <c r="G27" s="20">
        <f>G24-G25-G26</f>
        <v>747894434534</v>
      </c>
      <c r="H27" s="20">
        <f>H24-H25-H26</f>
        <v>-32602331421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4558358959</v>
      </c>
      <c r="F28" s="21">
        <v>635951821</v>
      </c>
      <c r="G28" s="21">
        <v>747560037780</v>
      </c>
      <c r="H28" s="21">
        <v>-33014116842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245613083</v>
      </c>
      <c r="F29" s="21">
        <v>327256606</v>
      </c>
      <c r="G29" s="21">
        <v>334396754</v>
      </c>
      <c r="H29" s="21">
        <v>411785421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94</v>
      </c>
      <c r="F30" s="21">
        <v>13</v>
      </c>
      <c r="G30" s="21">
        <v>15495</v>
      </c>
      <c r="H30" s="21">
        <v>-684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</sheetData>
  <sheetProtection/>
  <mergeCells count="4">
    <mergeCell ref="B5:H5"/>
    <mergeCell ref="A4:E4"/>
    <mergeCell ref="A1:G1"/>
    <mergeCell ref="A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2018-08-22T08:05:07Z</dcterms:modified>
  <cp:category/>
  <cp:version/>
  <cp:contentType/>
  <cp:contentStatus/>
</cp:coreProperties>
</file>